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500" activeTab="0"/>
  </bookViews>
  <sheets>
    <sheet name="歐洲" sheetId="1" r:id="rId1"/>
  </sheets>
  <definedNames>
    <definedName name="_xlnm.Print_Area" localSheetId="0">'歐洲'!$A$1:$M$62</definedName>
  </definedNames>
  <calcPr fullCalcOnLoad="1"/>
</workbook>
</file>

<file path=xl/sharedStrings.xml><?xml version="1.0" encoding="utf-8"?>
<sst xmlns="http://schemas.openxmlformats.org/spreadsheetml/2006/main" count="135" uniqueCount="96">
  <si>
    <t xml:space="preserve"> </t>
  </si>
  <si>
    <r>
      <rPr>
        <b/>
        <sz val="18"/>
        <rFont val="新細明體"/>
        <family val="1"/>
      </rPr>
      <t xml:space="preserve">                     </t>
    </r>
    <r>
      <rPr>
        <b/>
        <sz val="18"/>
        <rFont val="微軟正黑體"/>
        <family val="2"/>
      </rPr>
      <t xml:space="preserve"> 桃、中、高—西.北歐2021年8月份併櫃船期    </t>
    </r>
    <r>
      <rPr>
        <b/>
        <sz val="18"/>
        <rFont val="新細明體"/>
        <family val="1"/>
      </rPr>
      <t xml:space="preserve">            </t>
    </r>
    <r>
      <rPr>
        <b/>
        <sz val="11"/>
        <rFont val="新細明體"/>
        <family val="1"/>
      </rPr>
      <t xml:space="preserve"> </t>
    </r>
    <r>
      <rPr>
        <b/>
        <sz val="18"/>
        <rFont val="新細明體"/>
        <family val="1"/>
      </rPr>
      <t xml:space="preserve">              </t>
    </r>
  </si>
  <si>
    <t>製表日期：2021/07/14</t>
  </si>
  <si>
    <r>
      <rPr>
        <b/>
        <sz val="12"/>
        <rFont val="新細明體"/>
        <family val="1"/>
      </rPr>
      <t xml:space="preserve">              </t>
    </r>
    <r>
      <rPr>
        <b/>
        <sz val="12"/>
        <rFont val="微軟正黑體"/>
        <family val="2"/>
      </rPr>
      <t xml:space="preserve">英國FELIXSTOWE, 德國HAMBURG </t>
    </r>
  </si>
  <si>
    <r>
      <rPr>
        <sz val="11"/>
        <rFont val="新細明體"/>
        <family val="1"/>
      </rPr>
      <t>桃</t>
    </r>
    <r>
      <rPr>
        <sz val="11"/>
        <rFont val="Verdana"/>
        <family val="2"/>
      </rPr>
      <t>/</t>
    </r>
    <r>
      <rPr>
        <sz val="11"/>
        <rFont val="新細明體"/>
        <family val="1"/>
      </rPr>
      <t>中</t>
    </r>
    <r>
      <rPr>
        <sz val="11"/>
        <rFont val="Verdana"/>
        <family val="2"/>
      </rPr>
      <t>/</t>
    </r>
    <r>
      <rPr>
        <sz val="11"/>
        <rFont val="新細明體"/>
        <family val="1"/>
      </rPr>
      <t>高</t>
    </r>
  </si>
  <si>
    <t xml:space="preserve"> 船 名                 </t>
  </si>
  <si>
    <t>航次</t>
  </si>
  <si>
    <t>FELIXSTOWE (30 DAYS)</t>
  </si>
  <si>
    <t>HAMBURG                (32 DAYS)</t>
  </si>
  <si>
    <t>貨櫃場</t>
  </si>
  <si>
    <t>備註</t>
  </si>
  <si>
    <t>CLG</t>
  </si>
  <si>
    <r>
      <rPr>
        <sz val="11"/>
        <rFont val="Verdana"/>
        <family val="2"/>
      </rPr>
      <t xml:space="preserve">ETD </t>
    </r>
    <r>
      <rPr>
        <b/>
        <sz val="11"/>
        <color indexed="10"/>
        <rFont val="Verdana"/>
        <family val="2"/>
      </rPr>
      <t>(TPE)</t>
    </r>
  </si>
  <si>
    <t xml:space="preserve">VESSEL </t>
  </si>
  <si>
    <t xml:space="preserve">VOYAGE </t>
  </si>
  <si>
    <t>WAREHOUSES</t>
  </si>
  <si>
    <t>NOTE</t>
  </si>
  <si>
    <t>EVER ACE</t>
  </si>
  <si>
    <t>V-1151-001W</t>
  </si>
  <si>
    <r>
      <rPr>
        <sz val="10"/>
        <rFont val="細明體"/>
        <family val="3"/>
      </rPr>
      <t>桃園長榮</t>
    </r>
    <r>
      <rPr>
        <sz val="10"/>
        <rFont val="Verdana"/>
        <family val="2"/>
      </rPr>
      <t>(</t>
    </r>
    <r>
      <rPr>
        <sz val="10"/>
        <rFont val="細明體"/>
        <family val="3"/>
      </rPr>
      <t>五庫</t>
    </r>
    <r>
      <rPr>
        <sz val="10"/>
        <rFont val="Verdana"/>
        <family val="2"/>
      </rPr>
      <t xml:space="preserve">)/                      </t>
    </r>
    <r>
      <rPr>
        <sz val="10"/>
        <rFont val="細明體"/>
        <family val="3"/>
      </rPr>
      <t>台中建新</t>
    </r>
    <r>
      <rPr>
        <sz val="10"/>
        <rFont val="Verdana"/>
        <family val="2"/>
      </rPr>
      <t xml:space="preserve">/                                </t>
    </r>
    <r>
      <rPr>
        <sz val="10"/>
        <rFont val="細明體"/>
        <family val="3"/>
      </rPr>
      <t>高雄</t>
    </r>
    <r>
      <rPr>
        <sz val="10"/>
        <rFont val="Verdana"/>
        <family val="2"/>
      </rPr>
      <t>116</t>
    </r>
    <r>
      <rPr>
        <sz val="10"/>
        <rFont val="細明體"/>
        <family val="3"/>
      </rPr>
      <t>號碼頭</t>
    </r>
  </si>
  <si>
    <t>RTM ETA 9/1</t>
  </si>
  <si>
    <t>EVER GOVERN</t>
  </si>
  <si>
    <t>V-1152-010W</t>
  </si>
  <si>
    <t>停收</t>
  </si>
  <si>
    <t>排YML</t>
  </si>
  <si>
    <t>EVER GLORY</t>
  </si>
  <si>
    <t xml:space="preserve">V-1153-011W </t>
  </si>
  <si>
    <t>TITAN</t>
  </si>
  <si>
    <t>V-1154-024W</t>
  </si>
  <si>
    <t>EVER GENIUS</t>
  </si>
  <si>
    <t>V-1155-014W</t>
  </si>
  <si>
    <t>EVER GREET</t>
  </si>
  <si>
    <t>V-1156-009W</t>
  </si>
  <si>
    <t xml:space="preserve">  ※自6/9結關開始,請於週三當天先提供資料，最遲可於周四當天17:00前放行※(請投台北掛)</t>
  </si>
  <si>
    <t xml:space="preserve">                                            荷蘭ROTTERDAM,比利時ANTWERP,英國SOUTHAMPTON</t>
  </si>
  <si>
    <t>ROTTERDAM (28 DAYS)</t>
  </si>
  <si>
    <t>ANTWERP              (35 DAYS)</t>
  </si>
  <si>
    <t>SOUTHAMPTON (37 DAYS)</t>
  </si>
  <si>
    <r>
      <rPr>
        <sz val="11"/>
        <rFont val="細明體"/>
        <family val="3"/>
      </rPr>
      <t>貨櫃場</t>
    </r>
    <r>
      <rPr>
        <sz val="11"/>
        <rFont val="新細明體"/>
        <family val="1"/>
      </rPr>
      <t xml:space="preserve">    </t>
    </r>
    <r>
      <rPr>
        <sz val="10"/>
        <rFont val="Verdana"/>
        <family val="2"/>
      </rPr>
      <t>WAREHOUSES</t>
    </r>
  </si>
  <si>
    <t xml:space="preserve">CLG </t>
  </si>
  <si>
    <r>
      <rPr>
        <sz val="10.5"/>
        <rFont val="Verdana"/>
        <family val="2"/>
      </rPr>
      <t xml:space="preserve">ETD    </t>
    </r>
    <r>
      <rPr>
        <b/>
        <sz val="10.5"/>
        <color indexed="30"/>
        <rFont val="Verdana"/>
        <family val="2"/>
      </rPr>
      <t>(KAO)</t>
    </r>
  </si>
  <si>
    <t>SKIP</t>
  </si>
  <si>
    <t>排EMC</t>
  </si>
  <si>
    <r>
      <rPr>
        <sz val="10"/>
        <rFont val="細明體"/>
        <family val="3"/>
      </rPr>
      <t>桃園長榮</t>
    </r>
    <r>
      <rPr>
        <sz val="10"/>
        <rFont val="Verdana"/>
        <family val="2"/>
      </rPr>
      <t>(</t>
    </r>
    <r>
      <rPr>
        <sz val="10"/>
        <rFont val="細明體"/>
        <family val="3"/>
      </rPr>
      <t>三庫</t>
    </r>
    <r>
      <rPr>
        <sz val="10"/>
        <rFont val="Verdana"/>
        <family val="2"/>
      </rPr>
      <t xml:space="preserve">)/                     </t>
    </r>
    <r>
      <rPr>
        <sz val="10"/>
        <rFont val="細明體"/>
        <family val="3"/>
      </rPr>
      <t>台中中國貨櫃</t>
    </r>
    <r>
      <rPr>
        <sz val="10"/>
        <rFont val="Verdana"/>
        <family val="2"/>
      </rPr>
      <t xml:space="preserve">/                        </t>
    </r>
    <r>
      <rPr>
        <sz val="10"/>
        <rFont val="細明體"/>
        <family val="3"/>
      </rPr>
      <t>高雄</t>
    </r>
    <r>
      <rPr>
        <sz val="10"/>
        <rFont val="Verdana"/>
        <family val="2"/>
      </rPr>
      <t>70</t>
    </r>
    <r>
      <rPr>
        <sz val="10"/>
        <rFont val="細明體"/>
        <family val="3"/>
      </rPr>
      <t>號碼頭</t>
    </r>
  </si>
  <si>
    <t xml:space="preserve">WAREHOUSES </t>
  </si>
  <si>
    <t>MALIK AL ASHTAR</t>
  </si>
  <si>
    <t>V-045W</t>
  </si>
  <si>
    <t>HAM ETA 9/13</t>
  </si>
  <si>
    <r>
      <rPr>
        <sz val="10"/>
        <color indexed="8"/>
        <rFont val="細明體"/>
        <family val="3"/>
      </rPr>
      <t>桃園長榮</t>
    </r>
    <r>
      <rPr>
        <sz val="10"/>
        <color indexed="8"/>
        <rFont val="verdana"/>
        <family val="2"/>
      </rPr>
      <t>(</t>
    </r>
    <r>
      <rPr>
        <sz val="10"/>
        <color indexed="8"/>
        <rFont val="細明體"/>
        <family val="3"/>
      </rPr>
      <t>三庫</t>
    </r>
    <r>
      <rPr>
        <sz val="10"/>
        <color indexed="8"/>
        <rFont val="verdana"/>
        <family val="2"/>
      </rPr>
      <t xml:space="preserve">)/                     </t>
    </r>
    <r>
      <rPr>
        <sz val="10"/>
        <color indexed="8"/>
        <rFont val="細明體"/>
        <family val="3"/>
      </rPr>
      <t>台中中國貨櫃</t>
    </r>
    <r>
      <rPr>
        <sz val="10"/>
        <color indexed="8"/>
        <rFont val="verdana"/>
        <family val="2"/>
      </rPr>
      <t xml:space="preserve">/                              </t>
    </r>
    <r>
      <rPr>
        <sz val="10"/>
        <color indexed="8"/>
        <rFont val="細明體"/>
        <family val="3"/>
      </rPr>
      <t>高雄</t>
    </r>
    <r>
      <rPr>
        <sz val="10"/>
        <color indexed="8"/>
        <rFont val="verdana"/>
        <family val="2"/>
      </rPr>
      <t xml:space="preserve">70 </t>
    </r>
    <r>
      <rPr>
        <sz val="10"/>
        <color indexed="8"/>
        <rFont val="細明體"/>
        <family val="3"/>
      </rPr>
      <t>號碼頭</t>
    </r>
  </si>
  <si>
    <t xml:space="preserve">HMM GARAM </t>
  </si>
  <si>
    <t>V-002W</t>
  </si>
  <si>
    <t>HMM RAON</t>
  </si>
  <si>
    <t>HMM HANBADA</t>
  </si>
  <si>
    <t xml:space="preserve">V-002W </t>
  </si>
  <si>
    <t xml:space="preserve">TBN </t>
  </si>
  <si>
    <t>TBN</t>
  </si>
  <si>
    <r>
      <rPr>
        <b/>
        <sz val="10"/>
        <rFont val="新細明體"/>
        <family val="1"/>
      </rPr>
      <t xml:space="preserve"> </t>
    </r>
    <r>
      <rPr>
        <b/>
        <sz val="10"/>
        <rFont val="微軟正黑體"/>
        <family val="2"/>
      </rPr>
      <t xml:space="preserve"> ※ 請於週三當天先提供資料</t>
    </r>
    <r>
      <rPr>
        <b/>
        <sz val="10"/>
        <rFont val="Verdana"/>
        <family val="2"/>
      </rPr>
      <t>,</t>
    </r>
    <r>
      <rPr>
        <b/>
        <sz val="10"/>
        <rFont val="微軟正黑體"/>
        <family val="2"/>
      </rPr>
      <t>最遲可於</t>
    </r>
    <r>
      <rPr>
        <b/>
        <sz val="10"/>
        <color indexed="8"/>
        <rFont val="微軟正黑體"/>
        <family val="2"/>
      </rPr>
      <t>週四當天</t>
    </r>
    <r>
      <rPr>
        <b/>
        <sz val="10"/>
        <color indexed="8"/>
        <rFont val="Verdana"/>
        <family val="2"/>
      </rPr>
      <t>17:00</t>
    </r>
    <r>
      <rPr>
        <b/>
        <sz val="10"/>
        <color indexed="8"/>
        <rFont val="微軟正黑體"/>
        <family val="2"/>
      </rPr>
      <t>前</t>
    </r>
    <r>
      <rPr>
        <b/>
        <sz val="10"/>
        <rFont val="微軟正黑體"/>
        <family val="2"/>
      </rPr>
      <t>放行※</t>
    </r>
  </si>
  <si>
    <t xml:space="preserve">                                          法國LE HAVRE</t>
  </si>
  <si>
    <t>LE HAVRE   (38 DAYS)</t>
  </si>
  <si>
    <t>ZEAL LUMOS</t>
  </si>
  <si>
    <t>V-001W</t>
  </si>
  <si>
    <t>-</t>
  </si>
  <si>
    <r>
      <rPr>
        <sz val="10"/>
        <color indexed="8"/>
        <rFont val="細明體"/>
        <family val="3"/>
      </rPr>
      <t>桃園長榮</t>
    </r>
    <r>
      <rPr>
        <sz val="10"/>
        <color indexed="8"/>
        <rFont val="verdana"/>
        <family val="2"/>
      </rPr>
      <t>(</t>
    </r>
    <r>
      <rPr>
        <sz val="10"/>
        <color indexed="8"/>
        <rFont val="細明體"/>
        <family val="3"/>
      </rPr>
      <t>三庫</t>
    </r>
    <r>
      <rPr>
        <sz val="10"/>
        <color indexed="8"/>
        <rFont val="verdana"/>
        <family val="2"/>
      </rPr>
      <t xml:space="preserve">)/                     </t>
    </r>
    <r>
      <rPr>
        <sz val="10"/>
        <color indexed="8"/>
        <rFont val="細明體"/>
        <family val="3"/>
      </rPr>
      <t>台中中國貨櫃</t>
    </r>
    <r>
      <rPr>
        <sz val="10"/>
        <color indexed="8"/>
        <rFont val="verdana"/>
        <family val="2"/>
      </rPr>
      <t xml:space="preserve">/                        </t>
    </r>
    <r>
      <rPr>
        <sz val="10"/>
        <color indexed="8"/>
        <rFont val="細明體"/>
        <family val="3"/>
      </rPr>
      <t>高雄</t>
    </r>
    <r>
      <rPr>
        <sz val="10"/>
        <color indexed="8"/>
        <rFont val="verdana"/>
        <family val="2"/>
      </rPr>
      <t>70</t>
    </r>
    <r>
      <rPr>
        <sz val="10"/>
        <color indexed="8"/>
        <rFont val="細明體"/>
        <family val="3"/>
      </rPr>
      <t>號碼頭</t>
    </r>
  </si>
  <si>
    <t>AL NASRIYAH</t>
  </si>
  <si>
    <t>V-019W</t>
  </si>
  <si>
    <t>ZENITH LUMOS</t>
  </si>
  <si>
    <t>V-005W</t>
  </si>
  <si>
    <t>AL JMELIYAH</t>
  </si>
  <si>
    <t>V-017W</t>
  </si>
  <si>
    <t xml:space="preserve">  ※ 請於週三當天先提供資料,最遲可於週四當天17:00前放行※</t>
  </si>
  <si>
    <r>
      <rPr>
        <b/>
        <sz val="12"/>
        <rFont val="新細明體"/>
        <family val="1"/>
      </rPr>
      <t xml:space="preserve">    </t>
    </r>
    <r>
      <rPr>
        <b/>
        <sz val="12"/>
        <rFont val="微軟正黑體"/>
        <family val="2"/>
      </rPr>
      <t xml:space="preserve">瑞典Gothenburg, 丹麥Copenhagen/Aarhus, 挪威Oslo, 芬蘭Helsinki </t>
    </r>
  </si>
  <si>
    <t>桃、中、高</t>
  </si>
  <si>
    <t>船名</t>
  </si>
  <si>
    <t xml:space="preserve">GOTHENBURG     (35DAYS) </t>
  </si>
  <si>
    <t>COPENHAGEN / AARHUS (36DAYS)</t>
  </si>
  <si>
    <t>OSLO   (34DAYS)</t>
  </si>
  <si>
    <t>HELSINKI (40DAYS)</t>
  </si>
  <si>
    <t>HELSINKI           (38DAYS)</t>
  </si>
  <si>
    <r>
      <rPr>
        <sz val="10"/>
        <rFont val="Verdana"/>
        <family val="2"/>
      </rPr>
      <t xml:space="preserve">ETD </t>
    </r>
    <r>
      <rPr>
        <b/>
        <sz val="10"/>
        <color indexed="30"/>
        <rFont val="Verdana"/>
        <family val="2"/>
      </rPr>
      <t>(KAO)</t>
    </r>
  </si>
  <si>
    <t>VESSEL</t>
  </si>
  <si>
    <t>VOYYAGE</t>
  </si>
  <si>
    <t>ETA</t>
  </si>
  <si>
    <t xml:space="preserve">桃園長榮(三庫)        台中建新                 亞太 </t>
  </si>
  <si>
    <r>
      <rPr>
        <b/>
        <sz val="10"/>
        <rFont val="新細明體"/>
        <family val="1"/>
      </rPr>
      <t xml:space="preserve"> </t>
    </r>
    <r>
      <rPr>
        <b/>
        <sz val="10"/>
        <rFont val="微軟正黑體"/>
        <family val="2"/>
      </rPr>
      <t xml:space="preserve"> ※ 請於週三當天先提供資料</t>
    </r>
    <r>
      <rPr>
        <b/>
        <sz val="10"/>
        <rFont val="Verdana"/>
        <family val="2"/>
      </rPr>
      <t>,</t>
    </r>
    <r>
      <rPr>
        <b/>
        <sz val="10"/>
        <rFont val="微軟正黑體"/>
        <family val="2"/>
      </rPr>
      <t>最遲可於週四當天</t>
    </r>
    <r>
      <rPr>
        <b/>
        <sz val="10"/>
        <rFont val="Verdana"/>
        <family val="2"/>
      </rPr>
      <t>17:00</t>
    </r>
    <r>
      <rPr>
        <b/>
        <sz val="10"/>
        <rFont val="微軟正黑體"/>
        <family val="2"/>
      </rPr>
      <t>前放行※</t>
    </r>
  </si>
  <si>
    <r>
      <rPr>
        <b/>
        <sz val="12"/>
        <rFont val="微軟正黑體"/>
        <family val="2"/>
      </rPr>
      <t>桃園長榮：桃園市蘆竹區新南路二段</t>
    </r>
    <r>
      <rPr>
        <b/>
        <sz val="12"/>
        <rFont val="Verdana"/>
        <family val="2"/>
      </rPr>
      <t>100</t>
    </r>
    <r>
      <rPr>
        <b/>
        <sz val="12"/>
        <rFont val="微軟正黑體"/>
        <family val="2"/>
      </rPr>
      <t xml:space="preserve">號       </t>
    </r>
  </si>
  <si>
    <t>TEL: (03) 325-2020</t>
  </si>
  <si>
    <t xml:space="preserve">台中中國 (10號碼頭)：台中市清水區中橫13路15號         </t>
  </si>
  <si>
    <t>TEL: (04) 2664-1253</t>
  </si>
  <si>
    <r>
      <rPr>
        <b/>
        <sz val="12"/>
        <rFont val="微軟正黑體"/>
        <family val="2"/>
      </rPr>
      <t xml:space="preserve">台中建新 </t>
    </r>
    <r>
      <rPr>
        <b/>
        <sz val="12"/>
        <rFont val="Verdana"/>
        <family val="2"/>
      </rPr>
      <t xml:space="preserve">: </t>
    </r>
    <r>
      <rPr>
        <b/>
        <sz val="12"/>
        <rFont val="微軟正黑體"/>
        <family val="2"/>
      </rPr>
      <t>台中市梧棲區台灣大道</t>
    </r>
    <r>
      <rPr>
        <b/>
        <sz val="12"/>
        <rFont val="Verdana"/>
        <family val="2"/>
      </rPr>
      <t>10</t>
    </r>
    <r>
      <rPr>
        <b/>
        <sz val="12"/>
        <rFont val="微軟正黑體"/>
        <family val="2"/>
      </rPr>
      <t>段</t>
    </r>
    <r>
      <rPr>
        <b/>
        <sz val="12"/>
        <rFont val="Verdana"/>
        <family val="2"/>
      </rPr>
      <t>1</t>
    </r>
    <r>
      <rPr>
        <b/>
        <sz val="12"/>
        <rFont val="微軟正黑體"/>
        <family val="2"/>
      </rPr>
      <t>號</t>
    </r>
  </si>
  <si>
    <t xml:space="preserve">TEL: (04) 2656-5118 </t>
  </si>
  <si>
    <r>
      <rPr>
        <b/>
        <sz val="12"/>
        <rFont val="微軟正黑體"/>
        <family val="2"/>
      </rPr>
      <t>高雄</t>
    </r>
    <r>
      <rPr>
        <b/>
        <sz val="12"/>
        <rFont val="Verdana"/>
        <family val="2"/>
      </rPr>
      <t>70</t>
    </r>
    <r>
      <rPr>
        <b/>
        <sz val="12"/>
        <rFont val="微軟正黑體"/>
        <family val="2"/>
      </rPr>
      <t>號碼頭   ：高雄市小港區新生路</t>
    </r>
    <r>
      <rPr>
        <b/>
        <sz val="12"/>
        <rFont val="Verdana"/>
        <family val="2"/>
      </rPr>
      <t>999</t>
    </r>
    <r>
      <rPr>
        <b/>
        <sz val="12"/>
        <rFont val="微軟正黑體"/>
        <family val="2"/>
      </rPr>
      <t xml:space="preserve">號     </t>
    </r>
  </si>
  <si>
    <t>TEL: (07) 812-8580</t>
  </si>
  <si>
    <t>高雄116號碼頭 : 高雄市旗津區旗津一路116號碼頭</t>
  </si>
  <si>
    <t>TEL: (07) 571-5171</t>
  </si>
  <si>
    <r>
      <rPr>
        <b/>
        <sz val="12"/>
        <rFont val="微軟正黑體"/>
        <family val="2"/>
      </rPr>
      <t>高雄亞太：高雄市小港區東亞路</t>
    </r>
    <r>
      <rPr>
        <b/>
        <sz val="12"/>
        <rFont val="Verdana"/>
        <family val="2"/>
      </rPr>
      <t>2</t>
    </r>
    <r>
      <rPr>
        <b/>
        <sz val="12"/>
        <rFont val="微軟正黑體"/>
        <family val="2"/>
      </rPr>
      <t>號</t>
    </r>
  </si>
  <si>
    <t xml:space="preserve">TEL: (07) 813-7936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</si>
</sst>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/d;@"/>
    <numFmt numFmtId="189" formatCode="m\-d"/>
  </numFmts>
  <fonts count="85">
    <font>
      <sz val="12"/>
      <name val="新細明體"/>
      <family val="1"/>
    </font>
    <font>
      <sz val="12"/>
      <name val="宋体"/>
      <family val="0"/>
    </font>
    <font>
      <sz val="10"/>
      <name val="Arial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22"/>
      <name val="微軟正黑體"/>
      <family val="2"/>
    </font>
    <font>
      <b/>
      <sz val="16"/>
      <name val="微軟正黑體"/>
      <family val="2"/>
    </font>
    <font>
      <b/>
      <sz val="18"/>
      <name val="新細明體"/>
      <family val="1"/>
    </font>
    <font>
      <b/>
      <sz val="14"/>
      <name val="微軟正黑體"/>
      <family val="2"/>
    </font>
    <font>
      <b/>
      <sz val="12"/>
      <name val="微軟正黑體"/>
      <family val="2"/>
    </font>
    <font>
      <b/>
      <sz val="12"/>
      <name val="新細明體"/>
      <family val="1"/>
    </font>
    <font>
      <sz val="11"/>
      <name val="新細明體"/>
      <family val="1"/>
    </font>
    <font>
      <sz val="11"/>
      <name val="微軟正黑體"/>
      <family val="2"/>
    </font>
    <font>
      <sz val="11"/>
      <name val="Verdana"/>
      <family val="2"/>
    </font>
    <font>
      <sz val="10"/>
      <name val="微軟正黑體"/>
      <family val="2"/>
    </font>
    <font>
      <sz val="10"/>
      <name val="細明體"/>
      <family val="3"/>
    </font>
    <font>
      <b/>
      <sz val="8"/>
      <color indexed="8"/>
      <name val="微軟正黑體"/>
      <family val="2"/>
    </font>
    <font>
      <b/>
      <sz val="7"/>
      <color indexed="8"/>
      <name val="微軟正黑體"/>
      <family val="2"/>
    </font>
    <font>
      <b/>
      <sz val="10"/>
      <name val="新細明體"/>
      <family val="1"/>
    </font>
    <font>
      <b/>
      <sz val="11"/>
      <name val="微軟正黑體"/>
      <family val="2"/>
    </font>
    <font>
      <b/>
      <sz val="14"/>
      <name val="新細明體"/>
      <family val="1"/>
    </font>
    <font>
      <b/>
      <sz val="18"/>
      <name val="微軟正黑體"/>
      <family val="2"/>
    </font>
    <font>
      <sz val="11"/>
      <name val="細明體"/>
      <family val="3"/>
    </font>
    <font>
      <sz val="10.5"/>
      <name val="Verdana"/>
      <family val="2"/>
    </font>
    <font>
      <sz val="10"/>
      <color indexed="8"/>
      <name val="細明體"/>
      <family val="3"/>
    </font>
    <font>
      <sz val="8"/>
      <name val="微軟正黑體"/>
      <family val="2"/>
    </font>
    <font>
      <b/>
      <sz val="8"/>
      <name val="微軟正黑體"/>
      <family val="2"/>
    </font>
    <font>
      <sz val="9"/>
      <color indexed="8"/>
      <name val="微軟正黑體"/>
      <family val="2"/>
    </font>
    <font>
      <sz val="12"/>
      <color indexed="8"/>
      <name val="微軟正黑體"/>
      <family val="2"/>
    </font>
    <font>
      <sz val="10"/>
      <name val="Verdana"/>
      <family val="2"/>
    </font>
    <font>
      <sz val="10.5"/>
      <name val="微軟正黑體"/>
      <family val="2"/>
    </font>
    <font>
      <b/>
      <sz val="13"/>
      <name val="微軟正黑體"/>
      <family val="2"/>
    </font>
    <font>
      <sz val="18"/>
      <name val="Verdana"/>
      <family val="2"/>
    </font>
    <font>
      <sz val="9"/>
      <name val="微軟正黑體"/>
      <family val="2"/>
    </font>
    <font>
      <b/>
      <sz val="10"/>
      <name val="微軟正黑體"/>
      <family val="2"/>
    </font>
    <font>
      <sz val="7"/>
      <name val="微軟正黑體"/>
      <family val="2"/>
    </font>
    <font>
      <b/>
      <sz val="11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0.5"/>
      <color indexed="8"/>
      <name val="微軟正黑體"/>
      <family val="2"/>
    </font>
    <font>
      <sz val="11"/>
      <color indexed="30"/>
      <name val="微軟正黑體"/>
      <family val="2"/>
    </font>
    <font>
      <sz val="18"/>
      <name val="微軟正黑體"/>
      <family val="2"/>
    </font>
    <font>
      <b/>
      <sz val="11"/>
      <name val="新細明體"/>
      <family val="1"/>
    </font>
    <font>
      <b/>
      <sz val="11"/>
      <color indexed="10"/>
      <name val="Verdana"/>
      <family val="2"/>
    </font>
    <font>
      <b/>
      <sz val="10.5"/>
      <color indexed="3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微軟正黑體"/>
      <family val="2"/>
    </font>
    <font>
      <b/>
      <sz val="10"/>
      <color indexed="8"/>
      <name val="Verdana"/>
      <family val="2"/>
    </font>
    <font>
      <b/>
      <sz val="10"/>
      <color indexed="30"/>
      <name val="Verdana"/>
      <family val="2"/>
    </font>
    <font>
      <b/>
      <sz val="12"/>
      <name val="Verdana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83" fontId="2" fillId="0" borderId="0" applyFill="0" applyBorder="0" applyAlignment="0" applyProtection="0"/>
    <xf numFmtId="181" fontId="2" fillId="0" borderId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2" fillId="0" borderId="0" applyFill="0" applyBorder="0" applyAlignment="0" applyProtection="0"/>
    <xf numFmtId="0" fontId="72" fillId="22" borderId="2" applyNumberFormat="0" applyAlignment="0" applyProtection="0"/>
    <xf numFmtId="182" fontId="2" fillId="0" borderId="0" applyFill="0" applyBorder="0" applyAlignment="0" applyProtection="0"/>
    <xf numFmtId="180" fontId="2" fillId="0" borderId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2" applyNumberFormat="0" applyAlignment="0" applyProtection="0"/>
    <xf numFmtId="0" fontId="81" fillId="22" borderId="8" applyNumberFormat="0" applyAlignment="0" applyProtection="0"/>
    <xf numFmtId="0" fontId="82" fillId="31" borderId="9" applyNumberFormat="0" applyAlignment="0" applyProtection="0"/>
    <xf numFmtId="0" fontId="83" fillId="32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8" fontId="12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188" fontId="12" fillId="0" borderId="10" xfId="0" applyNumberFormat="1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vertical="center" wrapText="1"/>
    </xf>
    <xf numFmtId="188" fontId="12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88" fontId="25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188" fontId="28" fillId="0" borderId="0" xfId="0" applyNumberFormat="1" applyFont="1" applyFill="1" applyAlignment="1">
      <alignment vertical="top"/>
    </xf>
    <xf numFmtId="188" fontId="28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188" fontId="1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8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188" fontId="18" fillId="0" borderId="0" xfId="0" applyNumberFormat="1" applyFont="1" applyBorder="1" applyAlignment="1">
      <alignment horizontal="left" vertical="center"/>
    </xf>
    <xf numFmtId="188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89" fontId="12" fillId="0" borderId="0" xfId="0" applyNumberFormat="1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89" fontId="9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89" fontId="9" fillId="33" borderId="0" xfId="0" applyNumberFormat="1" applyFont="1" applyFill="1" applyAlignment="1">
      <alignment vertical="center"/>
    </xf>
    <xf numFmtId="189" fontId="4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88" fontId="33" fillId="0" borderId="10" xfId="0" applyNumberFormat="1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34" fillId="0" borderId="0" xfId="0" applyFont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188" fontId="26" fillId="0" borderId="10" xfId="0" applyNumberFormat="1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88" fontId="25" fillId="0" borderId="0" xfId="0" applyNumberFormat="1" applyFont="1" applyBorder="1" applyAlignment="1">
      <alignment horizontal="left" vertical="center" wrapText="1"/>
    </xf>
    <xf numFmtId="188" fontId="36" fillId="0" borderId="0" xfId="0" applyNumberFormat="1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188" fontId="12" fillId="0" borderId="0" xfId="0" applyNumberFormat="1" applyFont="1" applyBorder="1" applyAlignment="1">
      <alignment horizontal="center" vertical="center" wrapText="1"/>
    </xf>
    <xf numFmtId="188" fontId="38" fillId="0" borderId="0" xfId="0" applyNumberFormat="1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/>
    </xf>
    <xf numFmtId="189" fontId="24" fillId="0" borderId="0" xfId="0" applyNumberFormat="1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89" fontId="12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9" fontId="39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89" fontId="39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 shrinkToFit="1"/>
    </xf>
    <xf numFmtId="189" fontId="24" fillId="0" borderId="10" xfId="0" applyNumberFormat="1" applyFont="1" applyBorder="1" applyAlignment="1">
      <alignment horizontal="left" vertical="center" wrapText="1"/>
    </xf>
    <xf numFmtId="189" fontId="15" fillId="0" borderId="12" xfId="0" applyNumberFormat="1" applyFont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189" fontId="24" fillId="0" borderId="0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189" fontId="2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152400</xdr:rowOff>
    </xdr:from>
    <xdr:to>
      <xdr:col>2</xdr:col>
      <xdr:colOff>581025</xdr:colOff>
      <xdr:row>8</xdr:row>
      <xdr:rowOff>200025</xdr:rowOff>
    </xdr:to>
    <xdr:pic>
      <xdr:nvPicPr>
        <xdr:cNvPr id="1" name="圖片 10"/>
        <xdr:cNvPicPr preferRelativeResize="1">
          <a:picLocks noChangeAspect="1"/>
        </xdr:cNvPicPr>
      </xdr:nvPicPr>
      <xdr:blipFill>
        <a:blip r:embed="rId1"/>
        <a:srcRect t="39297" b="40202"/>
        <a:stretch>
          <a:fillRect/>
        </a:stretch>
      </xdr:blipFill>
      <xdr:spPr>
        <a:xfrm>
          <a:off x="9525" y="2428875"/>
          <a:ext cx="17145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28</xdr:row>
      <xdr:rowOff>9525</xdr:rowOff>
    </xdr:from>
    <xdr:to>
      <xdr:col>2</xdr:col>
      <xdr:colOff>942975</xdr:colOff>
      <xdr:row>28</xdr:row>
      <xdr:rowOff>276225</xdr:rowOff>
    </xdr:to>
    <xdr:grpSp>
      <xdr:nvGrpSpPr>
        <xdr:cNvPr id="2" name="Group 3"/>
        <xdr:cNvGrpSpPr>
          <a:grpSpLocks noChangeAspect="1"/>
        </xdr:cNvGrpSpPr>
      </xdr:nvGrpSpPr>
      <xdr:grpSpPr>
        <a:xfrm>
          <a:off x="28575" y="7743825"/>
          <a:ext cx="2057400" cy="266700"/>
          <a:chOff x="0" y="0"/>
          <a:chExt cx="3052" cy="417"/>
        </a:xfrm>
        <a:solidFill>
          <a:srgbClr val="FFFFFF"/>
        </a:solidFill>
      </xdr:grpSpPr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rcRect r="41712"/>
          <a:stretch>
            <a:fillRect/>
          </a:stretch>
        </xdr:blipFill>
        <xdr:spPr>
          <a:xfrm>
            <a:off x="0" y="0"/>
            <a:ext cx="1697" cy="41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圖片 7"/>
          <xdr:cNvPicPr preferRelativeResize="1">
            <a:picLocks noChangeAspect="1"/>
          </xdr:cNvPicPr>
        </xdr:nvPicPr>
        <xdr:blipFill>
          <a:blip r:embed="rId2"/>
          <a:srcRect l="60772"/>
          <a:stretch>
            <a:fillRect/>
          </a:stretch>
        </xdr:blipFill>
        <xdr:spPr>
          <a:xfrm>
            <a:off x="1888" y="0"/>
            <a:ext cx="1164" cy="41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37</xdr:row>
      <xdr:rowOff>123825</xdr:rowOff>
    </xdr:from>
    <xdr:to>
      <xdr:col>2</xdr:col>
      <xdr:colOff>219075</xdr:colOff>
      <xdr:row>39</xdr:row>
      <xdr:rowOff>247650</xdr:rowOff>
    </xdr:to>
    <xdr:pic>
      <xdr:nvPicPr>
        <xdr:cNvPr id="5" name="圖片 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277475"/>
          <a:ext cx="13620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18</xdr:row>
      <xdr:rowOff>9525</xdr:rowOff>
    </xdr:from>
    <xdr:to>
      <xdr:col>2</xdr:col>
      <xdr:colOff>952500</xdr:colOff>
      <xdr:row>18</xdr:row>
      <xdr:rowOff>285750</xdr:rowOff>
    </xdr:to>
    <xdr:grpSp>
      <xdr:nvGrpSpPr>
        <xdr:cNvPr id="6" name="Group 10"/>
        <xdr:cNvGrpSpPr>
          <a:grpSpLocks noChangeAspect="1"/>
        </xdr:cNvGrpSpPr>
      </xdr:nvGrpSpPr>
      <xdr:grpSpPr>
        <a:xfrm>
          <a:off x="47625" y="5181600"/>
          <a:ext cx="2047875" cy="276225"/>
          <a:chOff x="0" y="0"/>
          <a:chExt cx="3038" cy="432"/>
        </a:xfrm>
        <a:solidFill>
          <a:srgbClr val="FFFFFF"/>
        </a:solidFill>
      </xdr:grpSpPr>
      <xdr:pic>
        <xdr:nvPicPr>
          <xdr:cNvPr id="7" name="圖片 6"/>
          <xdr:cNvPicPr preferRelativeResize="1">
            <a:picLocks noChangeAspect="1"/>
          </xdr:cNvPicPr>
        </xdr:nvPicPr>
        <xdr:blipFill>
          <a:blip r:embed="rId2"/>
          <a:srcRect r="41712"/>
          <a:stretch>
            <a:fillRect/>
          </a:stretch>
        </xdr:blipFill>
        <xdr:spPr>
          <a:xfrm>
            <a:off x="0" y="0"/>
            <a:ext cx="1682" cy="4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圖片 7"/>
          <xdr:cNvPicPr preferRelativeResize="1">
            <a:picLocks noChangeAspect="1"/>
          </xdr:cNvPicPr>
        </xdr:nvPicPr>
        <xdr:blipFill>
          <a:blip r:embed="rId2"/>
          <a:srcRect l="60772"/>
          <a:stretch>
            <a:fillRect/>
          </a:stretch>
        </xdr:blipFill>
        <xdr:spPr>
          <a:xfrm>
            <a:off x="1886" y="0"/>
            <a:ext cx="1152" cy="4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 editAs="oneCell">
    <xdr:from>
      <xdr:col>1</xdr:col>
      <xdr:colOff>504825</xdr:colOff>
      <xdr:row>0</xdr:row>
      <xdr:rowOff>200025</xdr:rowOff>
    </xdr:from>
    <xdr:to>
      <xdr:col>6</xdr:col>
      <xdr:colOff>828675</xdr:colOff>
      <xdr:row>5</xdr:row>
      <xdr:rowOff>47625</xdr:rowOff>
    </xdr:to>
    <xdr:pic>
      <xdr:nvPicPr>
        <xdr:cNvPr id="9" name="圖片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200025"/>
          <a:ext cx="5676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J60" sqref="J60"/>
    </sheetView>
  </sheetViews>
  <sheetFormatPr defaultColWidth="8.50390625" defaultRowHeight="16.5"/>
  <cols>
    <col min="1" max="2" width="7.50390625" style="3" customWidth="1"/>
    <col min="3" max="3" width="21.125" style="3" customWidth="1"/>
    <col min="4" max="5" width="13.50390625" style="3" customWidth="1"/>
    <col min="6" max="6" width="14.625" style="3" customWidth="1"/>
    <col min="7" max="7" width="15.25390625" style="3" customWidth="1"/>
    <col min="8" max="8" width="15.00390625" style="3" customWidth="1"/>
    <col min="9" max="9" width="15.125" style="3" customWidth="1"/>
    <col min="10" max="10" width="15.75390625" style="3" customWidth="1"/>
    <col min="11" max="11" width="13.875" style="3" customWidth="1"/>
    <col min="12" max="12" width="15.50390625" style="3" hidden="1" customWidth="1"/>
    <col min="13" max="13" width="27.50390625" style="3" hidden="1" customWidth="1"/>
    <col min="14" max="15" width="12.50390625" style="3" customWidth="1"/>
    <col min="16" max="17" width="10.50390625" style="3" customWidth="1"/>
    <col min="18" max="16384" width="8.50390625" style="3" customWidth="1"/>
  </cols>
  <sheetData>
    <row r="1" spans="1:16" ht="38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0.25" customHeight="1">
      <c r="A3" s="6"/>
      <c r="B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8"/>
      <c r="P3" s="78"/>
    </row>
    <row r="4" spans="1:16" ht="20.25" customHeight="1">
      <c r="A4" s="6"/>
      <c r="B4" s="6"/>
      <c r="C4" s="8"/>
      <c r="O4" s="78" t="s">
        <v>0</v>
      </c>
      <c r="P4" s="78"/>
    </row>
    <row r="5" spans="1:16" ht="20.25" customHeight="1">
      <c r="A5" s="6"/>
      <c r="B5" s="7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0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0" customHeight="1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79"/>
      <c r="N7" s="79"/>
      <c r="O7" s="79"/>
      <c r="P7" s="79"/>
    </row>
    <row r="8" spans="1:15" ht="26.25" customHeight="1">
      <c r="A8" s="10"/>
      <c r="B8" s="10"/>
      <c r="C8" s="10"/>
      <c r="D8" s="10"/>
      <c r="E8" s="10"/>
      <c r="F8" s="10"/>
      <c r="G8" s="10"/>
      <c r="H8" s="10"/>
      <c r="I8" s="11" t="s">
        <v>2</v>
      </c>
      <c r="J8" s="10"/>
      <c r="M8" s="80"/>
      <c r="N8" s="81"/>
      <c r="O8" s="81"/>
    </row>
    <row r="9" spans="1:15" ht="17.25" customHeight="1">
      <c r="A9" s="11"/>
      <c r="B9" s="11"/>
      <c r="C9" s="12" t="s">
        <v>3</v>
      </c>
      <c r="D9" s="11"/>
      <c r="E9" s="11"/>
      <c r="F9" s="11"/>
      <c r="G9" s="11"/>
      <c r="H9" s="11"/>
      <c r="I9" s="11"/>
      <c r="J9" s="11"/>
      <c r="K9" s="11"/>
      <c r="L9" s="82"/>
      <c r="M9" s="80"/>
      <c r="N9" s="81"/>
      <c r="O9" s="81"/>
    </row>
    <row r="10" spans="1:12" ht="28.5" customHeight="1">
      <c r="A10" s="127" t="s">
        <v>4</v>
      </c>
      <c r="B10" s="127"/>
      <c r="C10" s="13" t="s">
        <v>5</v>
      </c>
      <c r="D10" s="13" t="s">
        <v>6</v>
      </c>
      <c r="E10" s="129" t="s">
        <v>7</v>
      </c>
      <c r="F10" s="131" t="s">
        <v>8</v>
      </c>
      <c r="G10" s="13" t="s">
        <v>9</v>
      </c>
      <c r="H10" s="14" t="s">
        <v>10</v>
      </c>
      <c r="I10" s="83"/>
      <c r="L10" s="84"/>
    </row>
    <row r="11" spans="1:12" ht="28.5" customHeight="1">
      <c r="A11" s="15" t="s">
        <v>11</v>
      </c>
      <c r="B11" s="16" t="s">
        <v>12</v>
      </c>
      <c r="C11" s="13" t="s">
        <v>13</v>
      </c>
      <c r="D11" s="13" t="s">
        <v>14</v>
      </c>
      <c r="E11" s="129"/>
      <c r="F11" s="131"/>
      <c r="G11" s="17" t="s">
        <v>15</v>
      </c>
      <c r="H11" s="14" t="s">
        <v>16</v>
      </c>
      <c r="I11" s="83"/>
      <c r="L11" s="85"/>
    </row>
    <row r="12" spans="1:12" ht="16.5" customHeight="1">
      <c r="A12" s="18">
        <v>44405</v>
      </c>
      <c r="B12" s="19">
        <f>A12+9</f>
        <v>44414</v>
      </c>
      <c r="C12" s="20" t="s">
        <v>17</v>
      </c>
      <c r="D12" s="20" t="s">
        <v>18</v>
      </c>
      <c r="E12" s="21">
        <f>B12+29</f>
        <v>44443</v>
      </c>
      <c r="F12" s="19">
        <f>B12+33</f>
        <v>44447</v>
      </c>
      <c r="G12" s="132" t="s">
        <v>19</v>
      </c>
      <c r="H12" s="22" t="s">
        <v>20</v>
      </c>
      <c r="I12" s="86"/>
      <c r="L12" s="85"/>
    </row>
    <row r="13" spans="1:12" ht="16.5" customHeight="1">
      <c r="A13" s="18">
        <f>A12+7</f>
        <v>44412</v>
      </c>
      <c r="B13" s="23">
        <f>B12+7</f>
        <v>44421</v>
      </c>
      <c r="C13" s="20" t="s">
        <v>21</v>
      </c>
      <c r="D13" s="20" t="s">
        <v>22</v>
      </c>
      <c r="E13" s="21" t="s">
        <v>23</v>
      </c>
      <c r="F13" s="19" t="s">
        <v>24</v>
      </c>
      <c r="G13" s="132"/>
      <c r="H13" s="24"/>
      <c r="I13" s="87"/>
      <c r="L13" s="85"/>
    </row>
    <row r="14" spans="1:12" ht="16.5" customHeight="1">
      <c r="A14" s="18">
        <f>A13+7</f>
        <v>44419</v>
      </c>
      <c r="B14" s="23">
        <f>B13+7</f>
        <v>44428</v>
      </c>
      <c r="C14" s="20" t="s">
        <v>25</v>
      </c>
      <c r="D14" s="20" t="s">
        <v>26</v>
      </c>
      <c r="E14" s="21">
        <f>B14+29</f>
        <v>44457</v>
      </c>
      <c r="F14" s="19">
        <f>B14+33</f>
        <v>44461</v>
      </c>
      <c r="G14" s="132"/>
      <c r="H14" s="25"/>
      <c r="I14" s="87"/>
      <c r="L14" s="85"/>
    </row>
    <row r="15" spans="1:12" ht="16.5" customHeight="1">
      <c r="A15" s="18">
        <f>A14+7</f>
        <v>44426</v>
      </c>
      <c r="B15" s="23">
        <f>B14+7</f>
        <v>44435</v>
      </c>
      <c r="C15" s="26" t="s">
        <v>27</v>
      </c>
      <c r="D15" s="26" t="s">
        <v>28</v>
      </c>
      <c r="E15" s="21">
        <f>B15+29</f>
        <v>44464</v>
      </c>
      <c r="F15" s="19">
        <f>B15+33</f>
        <v>44468</v>
      </c>
      <c r="G15" s="132"/>
      <c r="H15" s="25"/>
      <c r="I15" s="86"/>
      <c r="L15" s="85"/>
    </row>
    <row r="16" spans="1:12" ht="16.5" customHeight="1">
      <c r="A16" s="18">
        <f>A15+7</f>
        <v>44433</v>
      </c>
      <c r="B16" s="23">
        <f>B15+7</f>
        <v>44442</v>
      </c>
      <c r="C16" s="20" t="s">
        <v>29</v>
      </c>
      <c r="D16" s="20" t="s">
        <v>30</v>
      </c>
      <c r="E16" s="21">
        <f>B16+29</f>
        <v>44471</v>
      </c>
      <c r="F16" s="19">
        <f>B16+33</f>
        <v>44475</v>
      </c>
      <c r="G16" s="132"/>
      <c r="H16" s="25"/>
      <c r="I16" s="86"/>
      <c r="L16" s="85"/>
    </row>
    <row r="17" spans="1:12" ht="16.5" customHeight="1">
      <c r="A17" s="18">
        <f>A16+7</f>
        <v>44440</v>
      </c>
      <c r="B17" s="23">
        <f>B16+7</f>
        <v>44449</v>
      </c>
      <c r="C17" s="20" t="s">
        <v>31</v>
      </c>
      <c r="D17" s="20" t="s">
        <v>32</v>
      </c>
      <c r="E17" s="21">
        <f>B17+29</f>
        <v>44478</v>
      </c>
      <c r="F17" s="19">
        <f>B17+33</f>
        <v>44482</v>
      </c>
      <c r="G17" s="132"/>
      <c r="H17" s="25"/>
      <c r="I17" s="86"/>
      <c r="L17" s="85"/>
    </row>
    <row r="18" spans="1:16" s="1" customFormat="1" ht="28.5" customHeight="1">
      <c r="A18" s="27" t="s">
        <v>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24.75" customHeight="1">
      <c r="A19" s="29" t="s">
        <v>34</v>
      </c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24.75" customHeight="1">
      <c r="A20" s="127" t="s">
        <v>4</v>
      </c>
      <c r="B20" s="127"/>
      <c r="C20" s="13" t="s">
        <v>5</v>
      </c>
      <c r="D20" s="13" t="s">
        <v>6</v>
      </c>
      <c r="E20" s="130" t="s">
        <v>35</v>
      </c>
      <c r="F20" s="131" t="s">
        <v>36</v>
      </c>
      <c r="G20" s="128" t="s">
        <v>37</v>
      </c>
      <c r="H20" s="133" t="s">
        <v>38</v>
      </c>
      <c r="I20" s="44" t="s">
        <v>10</v>
      </c>
      <c r="L20" s="138" t="s">
        <v>9</v>
      </c>
      <c r="M20" s="31"/>
      <c r="N20" s="31"/>
      <c r="O20" s="31"/>
      <c r="P20" s="31"/>
    </row>
    <row r="21" spans="1:16" ht="28.5" customHeight="1">
      <c r="A21" s="15" t="s">
        <v>39</v>
      </c>
      <c r="B21" s="33" t="s">
        <v>40</v>
      </c>
      <c r="C21" s="13" t="s">
        <v>13</v>
      </c>
      <c r="D21" s="13" t="s">
        <v>14</v>
      </c>
      <c r="E21" s="130"/>
      <c r="F21" s="131"/>
      <c r="G21" s="128"/>
      <c r="H21" s="133"/>
      <c r="I21" s="88" t="s">
        <v>16</v>
      </c>
      <c r="L21" s="138"/>
      <c r="M21" s="31"/>
      <c r="N21" s="31"/>
      <c r="O21" s="31"/>
      <c r="P21" s="31"/>
    </row>
    <row r="22" spans="1:16" ht="16.5" customHeight="1">
      <c r="A22" s="34">
        <v>44405</v>
      </c>
      <c r="B22" s="34">
        <f aca="true" t="shared" si="0" ref="B22:B27">A22+9</f>
        <v>44414</v>
      </c>
      <c r="C22" s="35" t="s">
        <v>41</v>
      </c>
      <c r="D22" s="36" t="s">
        <v>41</v>
      </c>
      <c r="E22" s="37" t="s">
        <v>42</v>
      </c>
      <c r="F22" s="19"/>
      <c r="G22" s="19"/>
      <c r="H22" s="135" t="s">
        <v>43</v>
      </c>
      <c r="I22" s="89"/>
      <c r="L22" s="90" t="s">
        <v>44</v>
      </c>
      <c r="M22" s="31"/>
      <c r="N22" s="31"/>
      <c r="O22" s="31"/>
      <c r="P22" s="31"/>
    </row>
    <row r="23" spans="1:16" ht="16.5" customHeight="1">
      <c r="A23" s="34">
        <f>A22+7</f>
        <v>44412</v>
      </c>
      <c r="B23" s="34">
        <f t="shared" si="0"/>
        <v>44421</v>
      </c>
      <c r="C23" s="35" t="s">
        <v>45</v>
      </c>
      <c r="D23" s="15" t="s">
        <v>46</v>
      </c>
      <c r="E23" s="37">
        <f>B23+28</f>
        <v>44449</v>
      </c>
      <c r="F23" s="19">
        <f>B23+34</f>
        <v>44455</v>
      </c>
      <c r="G23" s="38">
        <f>B23+37</f>
        <v>44458</v>
      </c>
      <c r="H23" s="135"/>
      <c r="I23" s="47" t="s">
        <v>47</v>
      </c>
      <c r="L23" s="139" t="s">
        <v>48</v>
      </c>
      <c r="M23" s="91"/>
      <c r="N23" s="31"/>
      <c r="O23" s="31"/>
      <c r="P23" s="31"/>
    </row>
    <row r="24" spans="1:16" ht="16.5" customHeight="1">
      <c r="A24" s="34">
        <f>A23+7</f>
        <v>44419</v>
      </c>
      <c r="B24" s="34">
        <f t="shared" si="0"/>
        <v>44428</v>
      </c>
      <c r="C24" s="35" t="s">
        <v>49</v>
      </c>
      <c r="D24" s="36" t="s">
        <v>50</v>
      </c>
      <c r="E24" s="37">
        <f>B24+28</f>
        <v>44456</v>
      </c>
      <c r="F24" s="39">
        <f>B24+34</f>
        <v>44462</v>
      </c>
      <c r="G24" s="38">
        <f>B24+37</f>
        <v>44465</v>
      </c>
      <c r="H24" s="135"/>
      <c r="I24" s="92"/>
      <c r="L24" s="139"/>
      <c r="M24" s="91"/>
      <c r="N24" s="31"/>
      <c r="O24" s="31"/>
      <c r="P24" s="31"/>
    </row>
    <row r="25" spans="1:16" ht="16.5" customHeight="1">
      <c r="A25" s="34">
        <f>A24+7</f>
        <v>44426</v>
      </c>
      <c r="B25" s="34">
        <f t="shared" si="0"/>
        <v>44435</v>
      </c>
      <c r="C25" s="35" t="s">
        <v>51</v>
      </c>
      <c r="D25" s="15" t="s">
        <v>50</v>
      </c>
      <c r="E25" s="37">
        <f>B25+28</f>
        <v>44463</v>
      </c>
      <c r="F25" s="19">
        <f>B25+34</f>
        <v>44469</v>
      </c>
      <c r="G25" s="38">
        <f>B25+37</f>
        <v>44472</v>
      </c>
      <c r="H25" s="135"/>
      <c r="I25" s="93"/>
      <c r="L25" s="139"/>
      <c r="M25" s="31"/>
      <c r="N25" s="31"/>
      <c r="O25" s="31"/>
      <c r="P25" s="31"/>
    </row>
    <row r="26" spans="1:16" ht="16.5" customHeight="1">
      <c r="A26" s="34">
        <f>A25+7</f>
        <v>44433</v>
      </c>
      <c r="B26" s="34">
        <f t="shared" si="0"/>
        <v>44442</v>
      </c>
      <c r="C26" s="35" t="s">
        <v>52</v>
      </c>
      <c r="D26" s="40" t="s">
        <v>53</v>
      </c>
      <c r="E26" s="37">
        <f>B26+28</f>
        <v>44470</v>
      </c>
      <c r="F26" s="19">
        <f>B26+34</f>
        <v>44476</v>
      </c>
      <c r="G26" s="38">
        <f>B26+37</f>
        <v>44479</v>
      </c>
      <c r="H26" s="135"/>
      <c r="I26" s="89"/>
      <c r="L26" s="139"/>
      <c r="M26" s="31"/>
      <c r="N26" s="31"/>
      <c r="O26" s="31"/>
      <c r="P26" s="31"/>
    </row>
    <row r="27" spans="1:16" ht="16.5" customHeight="1">
      <c r="A27" s="34">
        <f>A26+7</f>
        <v>44440</v>
      </c>
      <c r="B27" s="34">
        <f t="shared" si="0"/>
        <v>44449</v>
      </c>
      <c r="C27" s="35" t="s">
        <v>54</v>
      </c>
      <c r="D27" s="15" t="s">
        <v>55</v>
      </c>
      <c r="E27" s="37">
        <f>B27+28</f>
        <v>44477</v>
      </c>
      <c r="F27" s="19">
        <f>B27+34</f>
        <v>44483</v>
      </c>
      <c r="G27" s="38">
        <f>B27+37</f>
        <v>44486</v>
      </c>
      <c r="H27" s="135"/>
      <c r="I27" s="47"/>
      <c r="L27" s="139"/>
      <c r="M27" s="31"/>
      <c r="N27" s="31"/>
      <c r="O27" s="31"/>
      <c r="P27" s="31"/>
    </row>
    <row r="28" spans="1:16" s="1" customFormat="1" ht="24.75" customHeight="1">
      <c r="A28" s="41" t="s">
        <v>56</v>
      </c>
      <c r="B28" s="42"/>
      <c r="D28" s="42"/>
      <c r="E28" s="42"/>
      <c r="F28" s="42"/>
      <c r="G28" s="42"/>
      <c r="H28" s="42"/>
      <c r="I28" s="42"/>
      <c r="J28" s="42"/>
      <c r="K28" s="42"/>
      <c r="L28" s="42"/>
      <c r="M28" s="28"/>
      <c r="N28" s="28"/>
      <c r="O28" s="28"/>
      <c r="P28" s="28"/>
    </row>
    <row r="29" spans="1:16" s="1" customFormat="1" ht="24.75" customHeight="1">
      <c r="A29" s="43" t="s">
        <v>57</v>
      </c>
      <c r="B29" s="42"/>
      <c r="D29" s="42"/>
      <c r="E29" s="42"/>
      <c r="F29" s="42"/>
      <c r="G29" s="42"/>
      <c r="H29" s="42"/>
      <c r="I29" s="42"/>
      <c r="J29" s="42"/>
      <c r="K29" s="42"/>
      <c r="L29" s="42"/>
      <c r="M29" s="28"/>
      <c r="N29" s="28"/>
      <c r="O29" s="28"/>
      <c r="P29" s="28"/>
    </row>
    <row r="30" spans="1:16" s="1" customFormat="1" ht="24.75" customHeight="1">
      <c r="A30" s="127" t="s">
        <v>4</v>
      </c>
      <c r="B30" s="127"/>
      <c r="C30" s="13" t="s">
        <v>5</v>
      </c>
      <c r="D30" s="13" t="s">
        <v>6</v>
      </c>
      <c r="E30" s="131" t="s">
        <v>58</v>
      </c>
      <c r="F30" s="128"/>
      <c r="G30" s="133" t="s">
        <v>38</v>
      </c>
      <c r="H30" s="44" t="s">
        <v>10</v>
      </c>
      <c r="I30" s="94"/>
      <c r="J30" s="95"/>
      <c r="K30" s="94"/>
      <c r="L30" s="42"/>
      <c r="M30" s="28"/>
      <c r="N30" s="28"/>
      <c r="O30" s="28"/>
      <c r="P30" s="28"/>
    </row>
    <row r="31" spans="1:16" s="1" customFormat="1" ht="27.75" customHeight="1">
      <c r="A31" s="15" t="s">
        <v>39</v>
      </c>
      <c r="B31" s="33" t="s">
        <v>40</v>
      </c>
      <c r="C31" s="13" t="s">
        <v>13</v>
      </c>
      <c r="D31" s="13" t="s">
        <v>14</v>
      </c>
      <c r="E31" s="131"/>
      <c r="F31" s="128"/>
      <c r="G31" s="133"/>
      <c r="H31" s="44" t="s">
        <v>16</v>
      </c>
      <c r="I31" s="94"/>
      <c r="J31" s="95"/>
      <c r="K31" s="94"/>
      <c r="L31" s="42"/>
      <c r="M31" s="28"/>
      <c r="N31" s="28"/>
      <c r="O31" s="28"/>
      <c r="P31" s="28"/>
    </row>
    <row r="32" spans="1:16" s="1" customFormat="1" ht="18.75" customHeight="1">
      <c r="A32" s="34">
        <v>44405</v>
      </c>
      <c r="B32" s="34">
        <f aca="true" t="shared" si="1" ref="B32:B37">A32+10</f>
        <v>44415</v>
      </c>
      <c r="C32" s="45" t="s">
        <v>59</v>
      </c>
      <c r="D32" s="36" t="s">
        <v>60</v>
      </c>
      <c r="E32" s="19">
        <f aca="true" t="shared" si="2" ref="E32:E37">B32+35</f>
        <v>44450</v>
      </c>
      <c r="F32" s="19" t="s">
        <v>61</v>
      </c>
      <c r="G32" s="134" t="s">
        <v>62</v>
      </c>
      <c r="H32" s="46"/>
      <c r="I32" s="96"/>
      <c r="J32" s="137"/>
      <c r="K32" s="97"/>
      <c r="L32" s="42"/>
      <c r="M32" s="28"/>
      <c r="N32" s="28"/>
      <c r="O32" s="28"/>
      <c r="P32" s="28"/>
    </row>
    <row r="33" spans="1:16" s="1" customFormat="1" ht="18.75">
      <c r="A33" s="34">
        <f>A32+7</f>
        <v>44412</v>
      </c>
      <c r="B33" s="34">
        <f t="shared" si="1"/>
        <v>44422</v>
      </c>
      <c r="C33" s="45" t="s">
        <v>63</v>
      </c>
      <c r="D33" s="36" t="s">
        <v>64</v>
      </c>
      <c r="E33" s="19">
        <f t="shared" si="2"/>
        <v>44457</v>
      </c>
      <c r="F33" s="19" t="s">
        <v>61</v>
      </c>
      <c r="G33" s="134"/>
      <c r="H33" s="47"/>
      <c r="I33" s="98"/>
      <c r="J33" s="137"/>
      <c r="K33" s="97"/>
      <c r="L33" s="42"/>
      <c r="M33" s="28"/>
      <c r="N33" s="28"/>
      <c r="O33" s="28"/>
      <c r="P33" s="28"/>
    </row>
    <row r="34" spans="1:16" s="1" customFormat="1" ht="18.75">
      <c r="A34" s="34">
        <f>A33+7</f>
        <v>44419</v>
      </c>
      <c r="B34" s="34">
        <f t="shared" si="1"/>
        <v>44429</v>
      </c>
      <c r="C34" s="35" t="s">
        <v>65</v>
      </c>
      <c r="D34" s="48" t="s">
        <v>66</v>
      </c>
      <c r="E34" s="19">
        <f t="shared" si="2"/>
        <v>44464</v>
      </c>
      <c r="F34" s="19" t="s">
        <v>61</v>
      </c>
      <c r="G34" s="134"/>
      <c r="H34" s="49" t="s">
        <v>0</v>
      </c>
      <c r="I34" s="99"/>
      <c r="J34" s="137"/>
      <c r="K34" s="100"/>
      <c r="L34" s="42"/>
      <c r="M34" s="28"/>
      <c r="N34" s="28"/>
      <c r="O34" s="28"/>
      <c r="P34" s="28"/>
    </row>
    <row r="35" spans="1:16" s="1" customFormat="1" ht="18.75">
      <c r="A35" s="34">
        <f>A34+7</f>
        <v>44426</v>
      </c>
      <c r="B35" s="34">
        <f t="shared" si="1"/>
        <v>44436</v>
      </c>
      <c r="C35" s="35" t="s">
        <v>67</v>
      </c>
      <c r="D35" s="48" t="s">
        <v>68</v>
      </c>
      <c r="E35" s="19">
        <f t="shared" si="2"/>
        <v>44471</v>
      </c>
      <c r="F35" s="19" t="s">
        <v>61</v>
      </c>
      <c r="G35" s="134"/>
      <c r="H35" s="19"/>
      <c r="I35" s="101"/>
      <c r="J35" s="137"/>
      <c r="K35" s="102"/>
      <c r="L35" s="42"/>
      <c r="M35" s="28"/>
      <c r="N35" s="28"/>
      <c r="O35" s="28"/>
      <c r="P35" s="28"/>
    </row>
    <row r="36" spans="1:16" s="1" customFormat="1" ht="18.75">
      <c r="A36" s="34">
        <f>A35+7</f>
        <v>44433</v>
      </c>
      <c r="B36" s="34">
        <f t="shared" si="1"/>
        <v>44443</v>
      </c>
      <c r="C36" s="35" t="s">
        <v>54</v>
      </c>
      <c r="D36" s="48"/>
      <c r="E36" s="19">
        <f t="shared" si="2"/>
        <v>44478</v>
      </c>
      <c r="F36" s="19" t="s">
        <v>61</v>
      </c>
      <c r="G36" s="134"/>
      <c r="H36" s="46"/>
      <c r="I36" s="96"/>
      <c r="J36" s="137"/>
      <c r="K36" s="97"/>
      <c r="L36" s="42"/>
      <c r="M36" s="28"/>
      <c r="N36" s="28"/>
      <c r="O36" s="28"/>
      <c r="P36" s="28"/>
    </row>
    <row r="37" spans="1:16" s="1" customFormat="1" ht="19.5" customHeight="1">
      <c r="A37" s="34">
        <f>A36+7</f>
        <v>44440</v>
      </c>
      <c r="B37" s="34">
        <f t="shared" si="1"/>
        <v>44450</v>
      </c>
      <c r="C37" s="35" t="s">
        <v>54</v>
      </c>
      <c r="D37" s="48"/>
      <c r="E37" s="19">
        <f t="shared" si="2"/>
        <v>44485</v>
      </c>
      <c r="F37" s="19" t="s">
        <v>61</v>
      </c>
      <c r="G37" s="134"/>
      <c r="H37" s="47"/>
      <c r="I37" s="98"/>
      <c r="J37" s="137"/>
      <c r="K37" s="103"/>
      <c r="L37" s="42"/>
      <c r="M37" s="28"/>
      <c r="N37" s="103"/>
      <c r="O37" s="28"/>
      <c r="P37" s="28"/>
    </row>
    <row r="38" spans="1:16" s="1" customFormat="1" ht="19.5" customHeight="1">
      <c r="A38" s="50" t="s">
        <v>69</v>
      </c>
      <c r="B38" s="51"/>
      <c r="C38" s="52"/>
      <c r="D38" s="53"/>
      <c r="E38" s="54"/>
      <c r="F38" s="54"/>
      <c r="G38" s="54"/>
      <c r="H38" s="54"/>
      <c r="I38" s="54"/>
      <c r="J38" s="104"/>
      <c r="K38" s="103"/>
      <c r="L38" s="42"/>
      <c r="M38" s="28"/>
      <c r="N38" s="103"/>
      <c r="O38" s="28"/>
      <c r="P38" s="28"/>
    </row>
    <row r="39" spans="1:16" s="1" customFormat="1" ht="19.5" customHeight="1">
      <c r="A39" s="41"/>
      <c r="B39" s="42"/>
      <c r="D39" s="42"/>
      <c r="E39" s="42"/>
      <c r="F39" s="42"/>
      <c r="G39" s="42"/>
      <c r="H39" s="42"/>
      <c r="I39" s="42"/>
      <c r="J39" s="42"/>
      <c r="K39" s="67"/>
      <c r="L39" s="42"/>
      <c r="M39" s="28"/>
      <c r="N39" s="103"/>
      <c r="O39" s="28"/>
      <c r="P39" s="28"/>
    </row>
    <row r="40" spans="1:16" s="1" customFormat="1" ht="19.5" customHeight="1">
      <c r="A40" s="41"/>
      <c r="B40" s="42"/>
      <c r="C40" s="55" t="s">
        <v>70</v>
      </c>
      <c r="D40" s="42"/>
      <c r="E40" s="42"/>
      <c r="F40" s="42"/>
      <c r="G40" s="42"/>
      <c r="H40" s="42"/>
      <c r="I40" s="42"/>
      <c r="J40" s="42"/>
      <c r="K40" s="67"/>
      <c r="L40" s="42"/>
      <c r="M40" s="28"/>
      <c r="N40" s="103"/>
      <c r="O40" s="28"/>
      <c r="P40" s="28"/>
    </row>
    <row r="41" spans="1:16" s="1" customFormat="1" ht="43.5" customHeight="1">
      <c r="A41" s="128" t="s">
        <v>71</v>
      </c>
      <c r="B41" s="128"/>
      <c r="C41" s="17" t="s">
        <v>72</v>
      </c>
      <c r="D41" s="17" t="s">
        <v>6</v>
      </c>
      <c r="E41" s="56" t="s">
        <v>73</v>
      </c>
      <c r="F41" s="17" t="s">
        <v>74</v>
      </c>
      <c r="G41" s="13" t="s">
        <v>75</v>
      </c>
      <c r="H41" s="13" t="s">
        <v>76</v>
      </c>
      <c r="I41" s="17" t="s">
        <v>9</v>
      </c>
      <c r="J41" s="14" t="s">
        <v>10</v>
      </c>
      <c r="K41" s="83"/>
      <c r="L41" s="32" t="s">
        <v>77</v>
      </c>
      <c r="N41" s="95"/>
      <c r="O41" s="28"/>
      <c r="P41" s="28"/>
    </row>
    <row r="42" spans="1:16" s="1" customFormat="1" ht="25.5">
      <c r="A42" s="17" t="s">
        <v>11</v>
      </c>
      <c r="B42" s="57" t="s">
        <v>78</v>
      </c>
      <c r="C42" s="17" t="s">
        <v>79</v>
      </c>
      <c r="D42" s="58" t="s">
        <v>80</v>
      </c>
      <c r="E42" s="17" t="s">
        <v>81</v>
      </c>
      <c r="F42" s="13" t="s">
        <v>81</v>
      </c>
      <c r="G42" s="13" t="s">
        <v>81</v>
      </c>
      <c r="H42" s="13" t="s">
        <v>81</v>
      </c>
      <c r="I42" s="17" t="s">
        <v>15</v>
      </c>
      <c r="J42" s="14" t="s">
        <v>16</v>
      </c>
      <c r="K42" s="83"/>
      <c r="L42" s="32" t="s">
        <v>81</v>
      </c>
      <c r="N42" s="95"/>
      <c r="O42" s="28"/>
      <c r="P42" s="28"/>
    </row>
    <row r="43" spans="1:16" s="1" customFormat="1" ht="18" customHeight="1" hidden="1">
      <c r="A43" s="59">
        <v>44041</v>
      </c>
      <c r="B43" s="59">
        <f>A43+8</f>
        <v>44049</v>
      </c>
      <c r="C43" s="60" t="str">
        <f>C22</f>
        <v>SKIP</v>
      </c>
      <c r="D43" s="61" t="str">
        <f>D22</f>
        <v>SKIP</v>
      </c>
      <c r="E43" s="62">
        <f>B43+35</f>
        <v>44084</v>
      </c>
      <c r="F43" s="23">
        <f>B43+36</f>
        <v>44085</v>
      </c>
      <c r="G43" s="23">
        <f>A43+34</f>
        <v>44075</v>
      </c>
      <c r="H43" s="23">
        <f>A43+40</f>
        <v>44081</v>
      </c>
      <c r="I43" s="136" t="s">
        <v>82</v>
      </c>
      <c r="J43" s="105"/>
      <c r="K43" s="106"/>
      <c r="L43" s="107">
        <f>H43+38</f>
        <v>44119</v>
      </c>
      <c r="N43" s="95"/>
      <c r="O43" s="28"/>
      <c r="P43" s="28"/>
    </row>
    <row r="44" spans="1:16" s="2" customFormat="1" ht="18.75" customHeight="1">
      <c r="A44" s="34">
        <f aca="true" t="shared" si="3" ref="A44:A49">A22</f>
        <v>44405</v>
      </c>
      <c r="B44" s="34">
        <f aca="true" t="shared" si="4" ref="B44:B49">A44+9</f>
        <v>44414</v>
      </c>
      <c r="C44" s="35" t="str">
        <f aca="true" t="shared" si="5" ref="C44:C49">C22</f>
        <v>SKIP</v>
      </c>
      <c r="D44" s="48" t="s">
        <v>41</v>
      </c>
      <c r="E44" s="18"/>
      <c r="F44" s="18"/>
      <c r="G44" s="18"/>
      <c r="H44" s="23"/>
      <c r="I44" s="136"/>
      <c r="J44" s="108"/>
      <c r="K44" s="109"/>
      <c r="L44" s="107">
        <v>43148</v>
      </c>
      <c r="N44" s="110"/>
      <c r="O44" s="111"/>
      <c r="P44" s="111"/>
    </row>
    <row r="45" spans="1:16" s="2" customFormat="1" ht="18" customHeight="1">
      <c r="A45" s="34">
        <f t="shared" si="3"/>
        <v>44412</v>
      </c>
      <c r="B45" s="34">
        <f t="shared" si="4"/>
        <v>44421</v>
      </c>
      <c r="C45" s="35" t="str">
        <f t="shared" si="5"/>
        <v>MALIK AL ASHTAR</v>
      </c>
      <c r="D45" s="48" t="str">
        <f>D23</f>
        <v>V-045W</v>
      </c>
      <c r="E45" s="62">
        <f>B45+35</f>
        <v>44456</v>
      </c>
      <c r="F45" s="23">
        <f>B45+36</f>
        <v>44457</v>
      </c>
      <c r="G45" s="23">
        <f>B45+34</f>
        <v>44455</v>
      </c>
      <c r="H45" s="23">
        <f>B45+40</f>
        <v>44461</v>
      </c>
      <c r="I45" s="136"/>
      <c r="J45" s="112"/>
      <c r="K45" s="113"/>
      <c r="L45" s="107">
        <f>H45+38</f>
        <v>44499</v>
      </c>
      <c r="N45" s="110"/>
      <c r="O45" s="111"/>
      <c r="P45" s="111"/>
    </row>
    <row r="46" spans="1:16" s="2" customFormat="1" ht="18" customHeight="1">
      <c r="A46" s="34">
        <f t="shared" si="3"/>
        <v>44419</v>
      </c>
      <c r="B46" s="34">
        <f t="shared" si="4"/>
        <v>44428</v>
      </c>
      <c r="C46" s="63" t="str">
        <f t="shared" si="5"/>
        <v>HMM GARAM </v>
      </c>
      <c r="D46" s="48" t="str">
        <f>D24</f>
        <v>V-002W</v>
      </c>
      <c r="E46" s="62">
        <f>B46+35</f>
        <v>44463</v>
      </c>
      <c r="F46" s="23">
        <f>B46+36</f>
        <v>44464</v>
      </c>
      <c r="G46" s="23">
        <f>B46+34</f>
        <v>44462</v>
      </c>
      <c r="H46" s="23">
        <f>B46+40</f>
        <v>44468</v>
      </c>
      <c r="I46" s="136"/>
      <c r="J46" s="114"/>
      <c r="K46" s="115"/>
      <c r="L46" s="107">
        <v>43162</v>
      </c>
      <c r="N46" s="110"/>
      <c r="O46" s="111"/>
      <c r="P46" s="111"/>
    </row>
    <row r="47" spans="1:16" s="2" customFormat="1" ht="18" customHeight="1">
      <c r="A47" s="34">
        <f t="shared" si="3"/>
        <v>44426</v>
      </c>
      <c r="B47" s="34">
        <f t="shared" si="4"/>
        <v>44435</v>
      </c>
      <c r="C47" s="35" t="str">
        <f t="shared" si="5"/>
        <v>HMM RAON</v>
      </c>
      <c r="D47" s="48" t="str">
        <f>D25</f>
        <v>V-002W</v>
      </c>
      <c r="E47" s="62">
        <f>B47+35</f>
        <v>44470</v>
      </c>
      <c r="F47" s="23">
        <f>B47+36</f>
        <v>44471</v>
      </c>
      <c r="G47" s="23">
        <f>B47+34</f>
        <v>44469</v>
      </c>
      <c r="H47" s="23">
        <f>B47+40</f>
        <v>44475</v>
      </c>
      <c r="I47" s="136"/>
      <c r="J47" s="116"/>
      <c r="K47" s="117"/>
      <c r="L47" s="107">
        <v>43169</v>
      </c>
      <c r="N47" s="110"/>
      <c r="O47" s="111"/>
      <c r="P47" s="111"/>
    </row>
    <row r="48" spans="1:16" s="2" customFormat="1" ht="18" customHeight="1">
      <c r="A48" s="34">
        <f t="shared" si="3"/>
        <v>44433</v>
      </c>
      <c r="B48" s="34">
        <f t="shared" si="4"/>
        <v>44442</v>
      </c>
      <c r="C48" s="35" t="str">
        <f t="shared" si="5"/>
        <v>HMM HANBADA</v>
      </c>
      <c r="D48" s="48" t="str">
        <f>D26</f>
        <v>V-002W </v>
      </c>
      <c r="E48" s="62">
        <f>B48+35</f>
        <v>44477</v>
      </c>
      <c r="F48" s="23">
        <f>B48+36</f>
        <v>44478</v>
      </c>
      <c r="G48" s="23">
        <f>B48+34</f>
        <v>44476</v>
      </c>
      <c r="H48" s="23">
        <f>B48+40</f>
        <v>44482</v>
      </c>
      <c r="I48" s="136"/>
      <c r="J48" s="108"/>
      <c r="K48" s="109"/>
      <c r="L48" s="118">
        <v>43176</v>
      </c>
      <c r="N48" s="119"/>
      <c r="O48" s="111"/>
      <c r="P48" s="111"/>
    </row>
    <row r="49" spans="1:16" s="2" customFormat="1" ht="18" customHeight="1">
      <c r="A49" s="34">
        <f t="shared" si="3"/>
        <v>44440</v>
      </c>
      <c r="B49" s="34">
        <f t="shared" si="4"/>
        <v>44449</v>
      </c>
      <c r="C49" s="35" t="str">
        <f t="shared" si="5"/>
        <v>TBN </v>
      </c>
      <c r="D49" s="48" t="str">
        <f>D27</f>
        <v>TBN</v>
      </c>
      <c r="E49" s="62">
        <f>B49+35</f>
        <v>44484</v>
      </c>
      <c r="F49" s="23">
        <f>B49+36</f>
        <v>44485</v>
      </c>
      <c r="G49" s="23">
        <f>B49+34</f>
        <v>44483</v>
      </c>
      <c r="H49" s="23">
        <f>B49+40</f>
        <v>44489</v>
      </c>
      <c r="I49" s="136"/>
      <c r="J49" s="112"/>
      <c r="K49" s="113"/>
      <c r="L49" s="118"/>
      <c r="N49" s="119"/>
      <c r="O49" s="111"/>
      <c r="P49" s="111"/>
    </row>
    <row r="50" spans="1:16" s="1" customFormat="1" ht="19.5" customHeight="1">
      <c r="A50" s="64" t="s">
        <v>83</v>
      </c>
      <c r="B50" s="65"/>
      <c r="C50" s="66"/>
      <c r="D50" s="67"/>
      <c r="E50" s="67"/>
      <c r="F50" s="67"/>
      <c r="G50" s="67"/>
      <c r="H50" s="68"/>
      <c r="I50" s="68"/>
      <c r="J50" s="68"/>
      <c r="K50" s="120"/>
      <c r="L50" s="121"/>
      <c r="M50" s="94"/>
      <c r="N50" s="95"/>
      <c r="O50" s="28"/>
      <c r="P50" s="28"/>
    </row>
    <row r="51" spans="1:16" s="1" customFormat="1" ht="19.5" customHeight="1">
      <c r="A51" s="64"/>
      <c r="B51" s="65"/>
      <c r="C51" s="66"/>
      <c r="D51" s="67"/>
      <c r="E51" s="67"/>
      <c r="F51" s="67"/>
      <c r="G51" s="67"/>
      <c r="H51" s="68"/>
      <c r="I51" s="68"/>
      <c r="J51" s="68"/>
      <c r="K51" s="120"/>
      <c r="L51" s="121"/>
      <c r="M51" s="94"/>
      <c r="N51" s="95"/>
      <c r="O51" s="28"/>
      <c r="P51" s="28"/>
    </row>
    <row r="52" spans="1:17" ht="16.5">
      <c r="A52" s="69" t="s">
        <v>84</v>
      </c>
      <c r="B52" s="70"/>
      <c r="C52" s="70"/>
      <c r="D52" s="70"/>
      <c r="E52" s="70"/>
      <c r="F52" s="70"/>
      <c r="G52" s="70"/>
      <c r="H52" s="70"/>
      <c r="I52" s="70"/>
      <c r="J52" s="70" t="s">
        <v>85</v>
      </c>
      <c r="L52" s="70"/>
      <c r="M52" s="70"/>
      <c r="N52" s="11"/>
      <c r="O52" s="78"/>
      <c r="P52" s="78"/>
      <c r="Q52" s="125"/>
    </row>
    <row r="53" spans="1:17" ht="16.5">
      <c r="A53" s="69" t="s">
        <v>86</v>
      </c>
      <c r="B53" s="70"/>
      <c r="C53" s="70"/>
      <c r="D53" s="70"/>
      <c r="E53" s="70"/>
      <c r="F53" s="70"/>
      <c r="G53" s="70"/>
      <c r="H53" s="70"/>
      <c r="I53" s="70"/>
      <c r="J53" s="70" t="s">
        <v>87</v>
      </c>
      <c r="L53" s="70"/>
      <c r="M53" s="70"/>
      <c r="N53" s="70"/>
      <c r="O53" s="70"/>
      <c r="P53" s="70"/>
      <c r="Q53" s="125"/>
    </row>
    <row r="54" spans="1:17" ht="16.5">
      <c r="A54" s="69" t="s">
        <v>88</v>
      </c>
      <c r="B54" s="70"/>
      <c r="C54" s="70"/>
      <c r="D54" s="70"/>
      <c r="E54" s="70"/>
      <c r="F54" s="70"/>
      <c r="G54" s="70"/>
      <c r="H54" s="70"/>
      <c r="I54" s="70"/>
      <c r="J54" s="70" t="s">
        <v>89</v>
      </c>
      <c r="L54" s="70"/>
      <c r="M54" s="70"/>
      <c r="N54" s="70"/>
      <c r="O54" s="70"/>
      <c r="P54" s="70"/>
      <c r="Q54" s="125"/>
    </row>
    <row r="55" spans="1:17" ht="16.5">
      <c r="A55" s="69" t="s">
        <v>90</v>
      </c>
      <c r="B55" s="70"/>
      <c r="C55" s="70"/>
      <c r="D55" s="70"/>
      <c r="E55" s="70"/>
      <c r="F55" s="70"/>
      <c r="G55" s="70"/>
      <c r="H55" s="70"/>
      <c r="I55" s="70"/>
      <c r="J55" s="70" t="s">
        <v>91</v>
      </c>
      <c r="L55" s="70"/>
      <c r="M55" s="70"/>
      <c r="N55" s="70"/>
      <c r="O55" s="78"/>
      <c r="P55" s="78"/>
      <c r="Q55" s="125"/>
    </row>
    <row r="56" spans="1:16" ht="16.5">
      <c r="A56" s="71" t="s">
        <v>92</v>
      </c>
      <c r="B56" s="72"/>
      <c r="C56" s="72"/>
      <c r="D56" s="72"/>
      <c r="E56" s="72"/>
      <c r="F56" s="72"/>
      <c r="G56" s="72"/>
      <c r="H56" s="72"/>
      <c r="I56" s="72"/>
      <c r="J56" s="71" t="s">
        <v>93</v>
      </c>
      <c r="L56" s="72"/>
      <c r="M56" s="72"/>
      <c r="N56" s="72"/>
      <c r="O56" s="72"/>
      <c r="P56" s="72"/>
    </row>
    <row r="57" spans="1:16" ht="16.5">
      <c r="A57" s="71" t="s">
        <v>94</v>
      </c>
      <c r="B57" s="72"/>
      <c r="C57" s="72"/>
      <c r="D57" s="72"/>
      <c r="E57" s="72"/>
      <c r="F57" s="72"/>
      <c r="G57" s="72"/>
      <c r="H57" s="72"/>
      <c r="I57" s="72"/>
      <c r="J57" s="71" t="s">
        <v>95</v>
      </c>
      <c r="L57" s="72"/>
      <c r="M57" s="72"/>
      <c r="N57" s="72"/>
      <c r="O57" s="72"/>
      <c r="P57" s="72"/>
    </row>
    <row r="58" spans="1:16" ht="16.5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122"/>
      <c r="L58" s="74"/>
      <c r="M58" s="74"/>
      <c r="N58" s="72"/>
      <c r="O58" s="72"/>
      <c r="P58" s="72"/>
    </row>
    <row r="59" spans="1:17" ht="17.25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123"/>
      <c r="O59" s="123"/>
      <c r="P59" s="123"/>
      <c r="Q59" s="123"/>
    </row>
    <row r="60" spans="1:17" ht="17.2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123"/>
      <c r="O60" s="123"/>
      <c r="P60" s="123"/>
      <c r="Q60" s="123"/>
    </row>
    <row r="61" spans="3:12" ht="24">
      <c r="C61" s="77"/>
      <c r="L61" s="124"/>
    </row>
  </sheetData>
  <sheetProtection/>
  <mergeCells count="21">
    <mergeCell ref="I43:I49"/>
    <mergeCell ref="J32:J37"/>
    <mergeCell ref="L20:L21"/>
    <mergeCell ref="L23:L27"/>
    <mergeCell ref="F30:F31"/>
    <mergeCell ref="G12:G17"/>
    <mergeCell ref="G20:G21"/>
    <mergeCell ref="G30:G31"/>
    <mergeCell ref="G32:G37"/>
    <mergeCell ref="H20:H21"/>
    <mergeCell ref="H22:H27"/>
    <mergeCell ref="A7:L7"/>
    <mergeCell ref="A10:B10"/>
    <mergeCell ref="A20:B20"/>
    <mergeCell ref="A30:B30"/>
    <mergeCell ref="A41:B41"/>
    <mergeCell ref="E10:E11"/>
    <mergeCell ref="E20:E21"/>
    <mergeCell ref="E30:E31"/>
    <mergeCell ref="F10:F11"/>
    <mergeCell ref="F20:F21"/>
  </mergeCells>
  <printOptions/>
  <pageMargins left="0.43333333333333335" right="0.31527777777777777" top="0.5111111111111111" bottom="0.31527777777777777" header="0.5111111111111111" footer="0.5111111111111111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個人版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op603</dc:creator>
  <cp:keywords/>
  <dc:description/>
  <cp:lastModifiedBy>op603</cp:lastModifiedBy>
  <cp:lastPrinted>2019-10-05T06:12:46Z</cp:lastPrinted>
  <dcterms:created xsi:type="dcterms:W3CDTF">1997-01-14T01:50:29Z</dcterms:created>
  <dcterms:modified xsi:type="dcterms:W3CDTF">2021-07-20T08:11:46Z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